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AND &amp; PLANNING\CHILMINGTON GREEN\6 - RESERVED MATTERS APPS\HOUSING MIXES OF SUBMITTED RMAs\"/>
    </mc:Choice>
  </mc:AlternateContent>
  <xr:revisionPtr revIDLastSave="0" documentId="13_ncr:1_{9BCC84E8-1F50-4C77-9E2C-2814B0EDC1F9}" xr6:coauthVersionLast="47" xr6:coauthVersionMax="47" xr10:uidLastSave="{00000000-0000-0000-0000-000000000000}"/>
  <bookViews>
    <workbookView xWindow="-315" yWindow="765" windowWidth="13575" windowHeight="10455" activeTab="2" xr2:uid="{627C3D43-2C45-4A1E-847C-5B60C1FAF789}"/>
  </bookViews>
  <sheets>
    <sheet name="Phase 1" sheetId="2" r:id="rId1"/>
    <sheet name="Phase 2" sheetId="1" r:id="rId2"/>
    <sheet name="Tot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H6" i="3"/>
  <c r="J6" i="3"/>
  <c r="K6" i="3"/>
  <c r="L6" i="3"/>
  <c r="D6" i="3"/>
  <c r="E20" i="2"/>
  <c r="F20" i="2"/>
  <c r="G20" i="2"/>
  <c r="H20" i="2"/>
  <c r="I20" i="2"/>
  <c r="I6" i="3" s="1"/>
  <c r="J20" i="2"/>
  <c r="K20" i="2"/>
  <c r="L20" i="2"/>
  <c r="D20" i="2"/>
  <c r="M9" i="2"/>
  <c r="M10" i="2"/>
  <c r="M13" i="2" l="1"/>
  <c r="M5" i="2"/>
  <c r="M6" i="2"/>
  <c r="M7" i="2"/>
  <c r="M8" i="2"/>
  <c r="M11" i="2"/>
  <c r="M12" i="2"/>
  <c r="M18" i="2"/>
  <c r="M17" i="2"/>
  <c r="M16" i="2"/>
  <c r="M15" i="2"/>
  <c r="M14" i="2"/>
  <c r="M6" i="1"/>
  <c r="M7" i="1"/>
  <c r="M8" i="1"/>
  <c r="M9" i="1"/>
  <c r="M10" i="1"/>
  <c r="M5" i="1"/>
  <c r="E12" i="1"/>
  <c r="E6" i="3" s="1"/>
  <c r="F12" i="1"/>
  <c r="G12" i="1"/>
  <c r="G6" i="3" s="1"/>
  <c r="H12" i="1"/>
  <c r="I12" i="1"/>
  <c r="J12" i="1"/>
  <c r="K12" i="1"/>
  <c r="L12" i="1"/>
  <c r="D12" i="1"/>
  <c r="M12" i="1" l="1"/>
  <c r="E13" i="1" s="1"/>
  <c r="M6" i="3"/>
  <c r="D7" i="3" s="1"/>
  <c r="M20" i="2"/>
  <c r="F21" i="2" s="1"/>
  <c r="F13" i="1" l="1"/>
  <c r="K13" i="1"/>
  <c r="L13" i="1"/>
  <c r="I13" i="1"/>
  <c r="D13" i="1"/>
  <c r="G13" i="1"/>
  <c r="J13" i="1"/>
  <c r="H13" i="1"/>
  <c r="F7" i="3"/>
  <c r="H7" i="3"/>
  <c r="G7" i="3"/>
  <c r="L7" i="3"/>
  <c r="J7" i="3"/>
  <c r="K7" i="3"/>
  <c r="E7" i="3"/>
  <c r="I7" i="3"/>
  <c r="E21" i="2"/>
  <c r="K21" i="2"/>
  <c r="J21" i="2"/>
  <c r="H21" i="2"/>
  <c r="L21" i="2"/>
  <c r="I21" i="2"/>
  <c r="D21" i="2"/>
  <c r="G21" i="2"/>
  <c r="D14" i="1" l="1"/>
  <c r="M14" i="1" s="1"/>
  <c r="D8" i="3"/>
  <c r="G14" i="1"/>
  <c r="M13" i="1"/>
  <c r="G8" i="3"/>
  <c r="M7" i="3"/>
  <c r="G22" i="2"/>
  <c r="M21" i="2"/>
  <c r="D22" i="2"/>
  <c r="M8" i="3" l="1"/>
  <c r="M22" i="2"/>
</calcChain>
</file>

<file path=xl/sharedStrings.xml><?xml version="1.0" encoding="utf-8"?>
<sst xmlns="http://schemas.openxmlformats.org/spreadsheetml/2006/main" count="37" uniqueCount="23">
  <si>
    <t>CH1 and CH2</t>
  </si>
  <si>
    <t>A2</t>
  </si>
  <si>
    <t>B2</t>
  </si>
  <si>
    <t>C2 and D2</t>
  </si>
  <si>
    <t>E2 - J2</t>
  </si>
  <si>
    <t>N2</t>
  </si>
  <si>
    <t>CH3 and CH4</t>
  </si>
  <si>
    <t>Apartments</t>
  </si>
  <si>
    <t>Houses</t>
  </si>
  <si>
    <t>Total</t>
  </si>
  <si>
    <t>%</t>
  </si>
  <si>
    <t>% Mix</t>
  </si>
  <si>
    <t>Date: 13/01/2025</t>
  </si>
  <si>
    <t>A E and F</t>
  </si>
  <si>
    <t>B C J K</t>
  </si>
  <si>
    <t>D and H</t>
  </si>
  <si>
    <t>L M and O</t>
  </si>
  <si>
    <t>F and G</t>
  </si>
  <si>
    <t>P</t>
  </si>
  <si>
    <t>I</t>
  </si>
  <si>
    <t>Q1</t>
  </si>
  <si>
    <t>Q2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</si>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</sst>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" xfId="0" applyNumberFormat="1" applyBorder="1"/>
    <xf numFmtId="2" fontId="0" fillId="0" borderId="12" xfId="0" applyNumberFormat="1" applyBorder="1"/>
    <xf numFmtId="0" fontId="0" fillId="0" borderId="2" xfId="0" applyBorder="1"/>
    <xf numFmtId="2" fontId="0" fillId="0" borderId="14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imanage.xml" Type="http://schemas.openxmlformats.org/officeDocument/2006/relationships/customXml" Target="/customXML/item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B64C-263B-4E52-AA1E-1640E1432176}">
  <dimension ref="C2:M22"/>
  <sheetViews>
    <sheetView topLeftCell="B6" workbookViewId="0">
      <selection activeCell="G10" sqref="G10"/>
    </sheetView>
  </sheetViews>
  <sheetFormatPr defaultRowHeight="15" x14ac:dyDescent="0.25"/>
  <cols>
    <col min="3" max="3" width="16.7109375" customWidth="1"/>
  </cols>
  <sheetData>
    <row r="2" spans="3:13" ht="15.75" thickBot="1" x14ac:dyDescent="0.3">
      <c r="C2" t="s">
        <v>12</v>
      </c>
    </row>
    <row r="3" spans="3:13" x14ac:dyDescent="0.25">
      <c r="C3" s="6"/>
      <c r="D3" s="16" t="s">
        <v>7</v>
      </c>
      <c r="E3" s="17"/>
      <c r="F3" s="18"/>
      <c r="G3" s="16" t="s">
        <v>8</v>
      </c>
      <c r="H3" s="17"/>
      <c r="I3" s="17"/>
      <c r="J3" s="17"/>
      <c r="K3" s="17"/>
      <c r="L3" s="18"/>
      <c r="M3" s="6" t="s">
        <v>9</v>
      </c>
    </row>
    <row r="4" spans="3:13" ht="15.75" thickBot="1" x14ac:dyDescent="0.3">
      <c r="C4" s="8"/>
      <c r="D4" s="3">
        <v>1</v>
      </c>
      <c r="E4" s="4">
        <v>2</v>
      </c>
      <c r="F4" s="5">
        <v>3</v>
      </c>
      <c r="G4" s="3">
        <v>2</v>
      </c>
      <c r="H4" s="4">
        <v>3</v>
      </c>
      <c r="I4" s="4">
        <v>4</v>
      </c>
      <c r="J4" s="4">
        <v>5</v>
      </c>
      <c r="K4" s="4">
        <v>6</v>
      </c>
      <c r="L4" s="5">
        <v>7</v>
      </c>
      <c r="M4" s="8"/>
    </row>
    <row r="5" spans="3:13" x14ac:dyDescent="0.25">
      <c r="C5" s="7" t="s">
        <v>13</v>
      </c>
      <c r="D5" s="1">
        <v>0</v>
      </c>
      <c r="E5">
        <v>67</v>
      </c>
      <c r="F5" s="2">
        <v>0</v>
      </c>
      <c r="G5" s="1">
        <v>0</v>
      </c>
      <c r="H5">
        <v>62</v>
      </c>
      <c r="I5">
        <v>21</v>
      </c>
      <c r="J5">
        <v>3</v>
      </c>
      <c r="K5">
        <v>0</v>
      </c>
      <c r="L5" s="2">
        <v>0</v>
      </c>
      <c r="M5" s="7">
        <f t="shared" ref="M5:M12" si="0">SUM(D5:L5)</f>
        <v>153</v>
      </c>
    </row>
    <row r="6" spans="3:13" x14ac:dyDescent="0.25">
      <c r="C6" s="7" t="s">
        <v>14</v>
      </c>
      <c r="D6" s="1">
        <v>0</v>
      </c>
      <c r="E6">
        <v>97</v>
      </c>
      <c r="F6" s="2">
        <v>0</v>
      </c>
      <c r="G6" s="1">
        <v>3</v>
      </c>
      <c r="H6">
        <v>132</v>
      </c>
      <c r="I6">
        <v>96</v>
      </c>
      <c r="J6">
        <v>18</v>
      </c>
      <c r="K6">
        <v>0</v>
      </c>
      <c r="L6" s="2">
        <v>0</v>
      </c>
      <c r="M6" s="7">
        <f t="shared" si="0"/>
        <v>346</v>
      </c>
    </row>
    <row r="7" spans="3:13" x14ac:dyDescent="0.25">
      <c r="C7" s="7" t="s">
        <v>15</v>
      </c>
      <c r="D7" s="1">
        <v>1</v>
      </c>
      <c r="E7">
        <v>78</v>
      </c>
      <c r="F7" s="2">
        <v>0</v>
      </c>
      <c r="G7" s="1">
        <v>18</v>
      </c>
      <c r="H7">
        <v>44</v>
      </c>
      <c r="I7">
        <v>26</v>
      </c>
      <c r="J7">
        <v>6</v>
      </c>
      <c r="K7">
        <v>0</v>
      </c>
      <c r="L7" s="2">
        <v>0</v>
      </c>
      <c r="M7" s="7">
        <f t="shared" si="0"/>
        <v>173</v>
      </c>
    </row>
    <row r="8" spans="3:13" x14ac:dyDescent="0.25">
      <c r="C8" s="7" t="s">
        <v>17</v>
      </c>
      <c r="D8" s="1">
        <v>0</v>
      </c>
      <c r="E8">
        <v>0</v>
      </c>
      <c r="F8" s="2">
        <v>0</v>
      </c>
      <c r="G8" s="1">
        <v>15</v>
      </c>
      <c r="H8">
        <v>55</v>
      </c>
      <c r="I8">
        <v>22</v>
      </c>
      <c r="J8">
        <v>4</v>
      </c>
      <c r="K8">
        <v>0</v>
      </c>
      <c r="L8" s="2">
        <v>0</v>
      </c>
      <c r="M8" s="7">
        <f t="shared" si="0"/>
        <v>96</v>
      </c>
    </row>
    <row r="9" spans="3:13" x14ac:dyDescent="0.25">
      <c r="C9" s="7" t="s">
        <v>19</v>
      </c>
      <c r="D9" s="1">
        <v>3</v>
      </c>
      <c r="E9">
        <v>63</v>
      </c>
      <c r="F9" s="2">
        <v>0</v>
      </c>
      <c r="G9" s="1">
        <v>0</v>
      </c>
      <c r="H9">
        <v>52</v>
      </c>
      <c r="I9">
        <v>25</v>
      </c>
      <c r="J9">
        <v>2</v>
      </c>
      <c r="K9">
        <v>0</v>
      </c>
      <c r="L9" s="2">
        <v>0</v>
      </c>
      <c r="M9" s="7">
        <f t="shared" si="0"/>
        <v>145</v>
      </c>
    </row>
    <row r="10" spans="3:13" x14ac:dyDescent="0.25">
      <c r="C10" s="7" t="s">
        <v>16</v>
      </c>
      <c r="D10" s="1">
        <v>0</v>
      </c>
      <c r="E10">
        <v>26</v>
      </c>
      <c r="F10" s="2">
        <v>0</v>
      </c>
      <c r="G10" s="1">
        <v>32</v>
      </c>
      <c r="H10">
        <v>91</v>
      </c>
      <c r="I10">
        <v>68</v>
      </c>
      <c r="J10">
        <v>0</v>
      </c>
      <c r="K10">
        <v>0</v>
      </c>
      <c r="L10" s="2">
        <v>0</v>
      </c>
      <c r="M10" s="7">
        <f t="shared" si="0"/>
        <v>217</v>
      </c>
    </row>
    <row r="11" spans="3:13" x14ac:dyDescent="0.25">
      <c r="C11" s="7" t="s">
        <v>0</v>
      </c>
      <c r="D11" s="1">
        <v>18</v>
      </c>
      <c r="E11">
        <v>81</v>
      </c>
      <c r="F11" s="2">
        <v>15</v>
      </c>
      <c r="G11" s="1">
        <v>0</v>
      </c>
      <c r="H11">
        <v>0</v>
      </c>
      <c r="I11">
        <v>0</v>
      </c>
      <c r="J11">
        <v>0</v>
      </c>
      <c r="K11">
        <v>0</v>
      </c>
      <c r="L11" s="2">
        <v>0</v>
      </c>
      <c r="M11" s="7">
        <f t="shared" si="0"/>
        <v>114</v>
      </c>
    </row>
    <row r="12" spans="3:13" x14ac:dyDescent="0.25">
      <c r="C12" s="7"/>
      <c r="D12" s="1"/>
      <c r="F12" s="2"/>
      <c r="G12" s="1"/>
      <c r="L12" s="2"/>
      <c r="M12" s="7">
        <f t="shared" si="0"/>
        <v>0</v>
      </c>
    </row>
    <row r="13" spans="3:13" x14ac:dyDescent="0.25">
      <c r="C13" s="7" t="s">
        <v>18</v>
      </c>
      <c r="D13" s="1">
        <v>0</v>
      </c>
      <c r="E13">
        <v>0</v>
      </c>
      <c r="F13" s="2">
        <v>0</v>
      </c>
      <c r="G13" s="1">
        <v>14</v>
      </c>
      <c r="H13">
        <v>3</v>
      </c>
      <c r="I13">
        <v>59</v>
      </c>
      <c r="J13">
        <v>17</v>
      </c>
      <c r="K13">
        <v>0</v>
      </c>
      <c r="L13" s="2">
        <v>6</v>
      </c>
      <c r="M13" s="7">
        <f>SUM(D13:L13)</f>
        <v>99</v>
      </c>
    </row>
    <row r="14" spans="3:13" x14ac:dyDescent="0.25">
      <c r="C14" s="7" t="s">
        <v>20</v>
      </c>
      <c r="D14" s="1">
        <v>0</v>
      </c>
      <c r="E14">
        <v>0</v>
      </c>
      <c r="F14" s="2">
        <v>0</v>
      </c>
      <c r="G14" s="1">
        <v>0</v>
      </c>
      <c r="H14">
        <v>17</v>
      </c>
      <c r="I14">
        <v>5</v>
      </c>
      <c r="J14">
        <v>0</v>
      </c>
      <c r="K14">
        <v>0</v>
      </c>
      <c r="L14" s="2">
        <v>0</v>
      </c>
      <c r="M14" s="7">
        <f t="shared" ref="M14:M18" si="1">SUM(D14:L14)</f>
        <v>22</v>
      </c>
    </row>
    <row r="15" spans="3:13" x14ac:dyDescent="0.25">
      <c r="C15" s="7" t="s">
        <v>21</v>
      </c>
      <c r="D15" s="1">
        <v>0</v>
      </c>
      <c r="E15">
        <v>0</v>
      </c>
      <c r="F15" s="2">
        <v>0</v>
      </c>
      <c r="G15" s="1">
        <v>7</v>
      </c>
      <c r="H15">
        <v>49</v>
      </c>
      <c r="I15">
        <v>8</v>
      </c>
      <c r="J15">
        <v>0</v>
      </c>
      <c r="K15">
        <v>0</v>
      </c>
      <c r="L15" s="2">
        <v>0</v>
      </c>
      <c r="M15" s="7">
        <f t="shared" si="1"/>
        <v>64</v>
      </c>
    </row>
    <row r="16" spans="3:13" x14ac:dyDescent="0.25">
      <c r="C16" s="7" t="s">
        <v>22</v>
      </c>
      <c r="D16" s="1">
        <v>0</v>
      </c>
      <c r="E16">
        <v>0</v>
      </c>
      <c r="F16" s="2">
        <v>0</v>
      </c>
      <c r="G16" s="1">
        <v>0</v>
      </c>
      <c r="H16">
        <v>32</v>
      </c>
      <c r="I16">
        <v>47</v>
      </c>
      <c r="J16">
        <v>0</v>
      </c>
      <c r="K16">
        <v>0</v>
      </c>
      <c r="L16" s="2">
        <v>0</v>
      </c>
      <c r="M16" s="7">
        <f t="shared" si="1"/>
        <v>79</v>
      </c>
    </row>
    <row r="17" spans="3:13" x14ac:dyDescent="0.25">
      <c r="C17" s="7"/>
      <c r="D17" s="1"/>
      <c r="F17" s="2"/>
      <c r="G17" s="1"/>
      <c r="L17" s="2"/>
      <c r="M17" s="7">
        <f t="shared" si="1"/>
        <v>0</v>
      </c>
    </row>
    <row r="18" spans="3:13" x14ac:dyDescent="0.25">
      <c r="C18" s="7"/>
      <c r="D18" s="1"/>
      <c r="F18" s="2"/>
      <c r="G18" s="1"/>
      <c r="L18" s="2"/>
      <c r="M18" s="7">
        <f t="shared" si="1"/>
        <v>0</v>
      </c>
    </row>
    <row r="19" spans="3:13" ht="15.75" thickBot="1" x14ac:dyDescent="0.3">
      <c r="C19" s="7"/>
      <c r="D19" s="1"/>
      <c r="F19" s="2"/>
      <c r="G19" s="1"/>
      <c r="L19" s="2"/>
      <c r="M19" s="7"/>
    </row>
    <row r="20" spans="3:13" x14ac:dyDescent="0.25">
      <c r="C20" s="6" t="s">
        <v>9</v>
      </c>
      <c r="D20" s="9">
        <f>SUM(D5:D19)</f>
        <v>22</v>
      </c>
      <c r="E20" s="9">
        <f t="shared" ref="E20:L20" si="2">SUM(E5:E19)</f>
        <v>412</v>
      </c>
      <c r="F20" s="9">
        <f t="shared" si="2"/>
        <v>15</v>
      </c>
      <c r="G20" s="9">
        <f t="shared" si="2"/>
        <v>89</v>
      </c>
      <c r="H20" s="9">
        <f t="shared" si="2"/>
        <v>537</v>
      </c>
      <c r="I20" s="9">
        <f t="shared" si="2"/>
        <v>377</v>
      </c>
      <c r="J20" s="9">
        <f t="shared" si="2"/>
        <v>50</v>
      </c>
      <c r="K20" s="9">
        <f t="shared" si="2"/>
        <v>0</v>
      </c>
      <c r="L20" s="9">
        <f t="shared" si="2"/>
        <v>6</v>
      </c>
      <c r="M20" s="6">
        <f>SUM(M5:M18)</f>
        <v>1508</v>
      </c>
    </row>
    <row r="21" spans="3:13" ht="15.75" thickBot="1" x14ac:dyDescent="0.3">
      <c r="C21" s="8" t="s">
        <v>10</v>
      </c>
      <c r="D21" s="10">
        <f>(D20/M20)*100</f>
        <v>1.4588859416445623</v>
      </c>
      <c r="E21" s="11">
        <f>(E20/M20)*100</f>
        <v>27.320954907161806</v>
      </c>
      <c r="F21" s="12">
        <f>(F20/M20)*100</f>
        <v>0.9946949602122015</v>
      </c>
      <c r="G21" s="10">
        <f>(G20/M20)*100</f>
        <v>5.9018567639257293</v>
      </c>
      <c r="H21" s="11">
        <f>(H20/M20)*100</f>
        <v>35.610079575596814</v>
      </c>
      <c r="I21" s="11">
        <f>(I20/M20)*100</f>
        <v>25</v>
      </c>
      <c r="J21" s="11">
        <f>(J20/M20)*100</f>
        <v>3.3156498673740056</v>
      </c>
      <c r="K21" s="11">
        <f>(K20/M20)*100</f>
        <v>0</v>
      </c>
      <c r="L21" s="12">
        <f>(L20/M20)*100</f>
        <v>0.39787798408488062</v>
      </c>
      <c r="M21" s="13">
        <f>SUM(D21:L21)</f>
        <v>100.00000000000001</v>
      </c>
    </row>
    <row r="22" spans="3:13" ht="15.75" thickBot="1" x14ac:dyDescent="0.3">
      <c r="C22" s="14" t="s">
        <v>11</v>
      </c>
      <c r="D22" s="19">
        <f>(D21+E21+F21)</f>
        <v>29.77453580901857</v>
      </c>
      <c r="E22" s="20"/>
      <c r="F22" s="20"/>
      <c r="G22" s="19">
        <f>(G21+H21+I21+J21+K21+L21)</f>
        <v>70.225464190981441</v>
      </c>
      <c r="H22" s="20"/>
      <c r="I22" s="20"/>
      <c r="J22" s="20"/>
      <c r="K22" s="20"/>
      <c r="L22" s="20"/>
      <c r="M22" s="15">
        <f>D22+G22</f>
        <v>100.00000000000001</v>
      </c>
    </row>
  </sheetData>
  <mergeCells count="4">
    <mergeCell ref="D3:F3"/>
    <mergeCell ref="G3:L3"/>
    <mergeCell ref="D22:F22"/>
    <mergeCell ref="G22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7BBF-2BCF-44DA-AD95-067B0B1EBCCF}">
  <dimension ref="C2:M14"/>
  <sheetViews>
    <sheetView workbookViewId="0">
      <selection activeCell="H8" sqref="H8"/>
    </sheetView>
  </sheetViews>
  <sheetFormatPr defaultRowHeight="15" x14ac:dyDescent="0.25"/>
  <cols>
    <col min="3" max="3" width="16.7109375" customWidth="1"/>
  </cols>
  <sheetData>
    <row r="2" spans="3:13" ht="15.75" thickBot="1" x14ac:dyDescent="0.3">
      <c r="C2" t="s">
        <v>12</v>
      </c>
    </row>
    <row r="3" spans="3:13" x14ac:dyDescent="0.25">
      <c r="C3" s="6"/>
      <c r="D3" s="16" t="s">
        <v>7</v>
      </c>
      <c r="E3" s="17"/>
      <c r="F3" s="18"/>
      <c r="G3" s="16" t="s">
        <v>8</v>
      </c>
      <c r="H3" s="17"/>
      <c r="I3" s="17"/>
      <c r="J3" s="17"/>
      <c r="K3" s="17"/>
      <c r="L3" s="18"/>
      <c r="M3" s="6" t="s">
        <v>9</v>
      </c>
    </row>
    <row r="4" spans="3:13" ht="15.75" thickBot="1" x14ac:dyDescent="0.3">
      <c r="C4" s="8"/>
      <c r="D4" s="3">
        <v>1</v>
      </c>
      <c r="E4" s="4">
        <v>2</v>
      </c>
      <c r="F4" s="5">
        <v>3</v>
      </c>
      <c r="G4" s="3">
        <v>2</v>
      </c>
      <c r="H4" s="4">
        <v>3</v>
      </c>
      <c r="I4" s="4">
        <v>4</v>
      </c>
      <c r="J4" s="4">
        <v>5</v>
      </c>
      <c r="K4" s="4">
        <v>6</v>
      </c>
      <c r="L4" s="5">
        <v>7</v>
      </c>
      <c r="M4" s="8"/>
    </row>
    <row r="5" spans="3:13" x14ac:dyDescent="0.25">
      <c r="C5" s="7" t="s">
        <v>1</v>
      </c>
      <c r="D5" s="1">
        <v>2</v>
      </c>
      <c r="E5">
        <v>12</v>
      </c>
      <c r="F5" s="2">
        <v>0</v>
      </c>
      <c r="G5" s="1">
        <v>0</v>
      </c>
      <c r="H5">
        <v>4</v>
      </c>
      <c r="I5">
        <v>25</v>
      </c>
      <c r="J5">
        <v>8</v>
      </c>
      <c r="K5">
        <v>0</v>
      </c>
      <c r="L5" s="2">
        <v>0</v>
      </c>
      <c r="M5" s="7">
        <f>SUM(D5:L5)</f>
        <v>51</v>
      </c>
    </row>
    <row r="6" spans="3:13" x14ac:dyDescent="0.25">
      <c r="C6" s="7" t="s">
        <v>2</v>
      </c>
      <c r="D6" s="1">
        <v>0</v>
      </c>
      <c r="E6">
        <v>0</v>
      </c>
      <c r="F6" s="2">
        <v>0</v>
      </c>
      <c r="G6" s="1">
        <v>0</v>
      </c>
      <c r="H6">
        <v>0</v>
      </c>
      <c r="I6">
        <v>7</v>
      </c>
      <c r="J6">
        <v>6</v>
      </c>
      <c r="K6">
        <v>0</v>
      </c>
      <c r="L6" s="2">
        <v>0</v>
      </c>
      <c r="M6" s="7">
        <f t="shared" ref="M6:M10" si="0">SUM(D6:L6)</f>
        <v>13</v>
      </c>
    </row>
    <row r="7" spans="3:13" x14ac:dyDescent="0.25">
      <c r="C7" s="7" t="s">
        <v>3</v>
      </c>
      <c r="D7" s="1">
        <v>15</v>
      </c>
      <c r="E7">
        <v>100</v>
      </c>
      <c r="F7" s="2">
        <v>0</v>
      </c>
      <c r="G7" s="1">
        <v>10</v>
      </c>
      <c r="H7">
        <v>106</v>
      </c>
      <c r="I7">
        <v>49</v>
      </c>
      <c r="J7">
        <v>3</v>
      </c>
      <c r="K7">
        <v>0</v>
      </c>
      <c r="L7" s="2">
        <v>0</v>
      </c>
      <c r="M7" s="7">
        <f t="shared" si="0"/>
        <v>283</v>
      </c>
    </row>
    <row r="8" spans="3:13" x14ac:dyDescent="0.25">
      <c r="C8" s="7" t="s">
        <v>4</v>
      </c>
      <c r="D8" s="1">
        <v>7</v>
      </c>
      <c r="E8">
        <v>23</v>
      </c>
      <c r="F8" s="2">
        <v>0</v>
      </c>
      <c r="G8" s="1">
        <v>88</v>
      </c>
      <c r="H8">
        <v>236</v>
      </c>
      <c r="I8">
        <v>249</v>
      </c>
      <c r="J8">
        <v>20</v>
      </c>
      <c r="K8">
        <v>0</v>
      </c>
      <c r="L8" s="2">
        <v>0</v>
      </c>
      <c r="M8" s="7">
        <f t="shared" si="0"/>
        <v>623</v>
      </c>
    </row>
    <row r="9" spans="3:13" x14ac:dyDescent="0.25">
      <c r="C9" s="7" t="s">
        <v>5</v>
      </c>
      <c r="D9" s="1">
        <v>18</v>
      </c>
      <c r="E9">
        <v>9</v>
      </c>
      <c r="F9" s="2">
        <v>0</v>
      </c>
      <c r="G9" s="1">
        <v>25</v>
      </c>
      <c r="H9">
        <v>24</v>
      </c>
      <c r="I9">
        <v>28</v>
      </c>
      <c r="J9">
        <v>0</v>
      </c>
      <c r="K9">
        <v>0</v>
      </c>
      <c r="L9" s="2">
        <v>0</v>
      </c>
      <c r="M9" s="7">
        <f t="shared" si="0"/>
        <v>104</v>
      </c>
    </row>
    <row r="10" spans="3:13" x14ac:dyDescent="0.25">
      <c r="C10" s="7" t="s">
        <v>6</v>
      </c>
      <c r="D10" s="1">
        <v>20</v>
      </c>
      <c r="E10">
        <v>19</v>
      </c>
      <c r="F10" s="2">
        <v>10</v>
      </c>
      <c r="G10" s="1">
        <v>0</v>
      </c>
      <c r="H10">
        <v>0</v>
      </c>
      <c r="I10">
        <v>6</v>
      </c>
      <c r="J10">
        <v>0</v>
      </c>
      <c r="K10">
        <v>0</v>
      </c>
      <c r="L10" s="2">
        <v>0</v>
      </c>
      <c r="M10" s="7">
        <f t="shared" si="0"/>
        <v>55</v>
      </c>
    </row>
    <row r="11" spans="3:13" ht="15.75" thickBot="1" x14ac:dyDescent="0.3">
      <c r="C11" s="7"/>
      <c r="D11" s="1"/>
      <c r="F11" s="2"/>
      <c r="G11" s="1"/>
      <c r="L11" s="2"/>
      <c r="M11" s="7"/>
    </row>
    <row r="12" spans="3:13" x14ac:dyDescent="0.25">
      <c r="C12" s="6" t="s">
        <v>9</v>
      </c>
      <c r="D12" s="9">
        <f>SUM(D5:D10)</f>
        <v>62</v>
      </c>
      <c r="E12" s="9">
        <f t="shared" ref="E12:L12" si="1">SUM(E5:E10)</f>
        <v>163</v>
      </c>
      <c r="F12" s="9">
        <f t="shared" si="1"/>
        <v>10</v>
      </c>
      <c r="G12" s="9">
        <f t="shared" si="1"/>
        <v>123</v>
      </c>
      <c r="H12" s="9">
        <f t="shared" si="1"/>
        <v>370</v>
      </c>
      <c r="I12" s="9">
        <f t="shared" si="1"/>
        <v>364</v>
      </c>
      <c r="J12" s="9">
        <f t="shared" si="1"/>
        <v>37</v>
      </c>
      <c r="K12" s="9">
        <f t="shared" si="1"/>
        <v>0</v>
      </c>
      <c r="L12" s="9">
        <f t="shared" si="1"/>
        <v>0</v>
      </c>
      <c r="M12" s="6">
        <f>SUM(M5:M10)</f>
        <v>1129</v>
      </c>
    </row>
    <row r="13" spans="3:13" ht="15.75" thickBot="1" x14ac:dyDescent="0.3">
      <c r="C13" s="8" t="s">
        <v>10</v>
      </c>
      <c r="D13" s="10">
        <f>(D12/M12)*100</f>
        <v>5.491585473870682</v>
      </c>
      <c r="E13" s="11">
        <f>(E12/M12)*100</f>
        <v>14.437555358724536</v>
      </c>
      <c r="F13" s="12">
        <f>(F12/M12)*100</f>
        <v>0.88573959255978751</v>
      </c>
      <c r="G13" s="10">
        <f>(G12/M12)*100</f>
        <v>10.894596988485384</v>
      </c>
      <c r="H13" s="11">
        <f>(H12/M12)*100</f>
        <v>32.772364924712136</v>
      </c>
      <c r="I13" s="11">
        <f>(I12/M12)*100</f>
        <v>32.240921169176261</v>
      </c>
      <c r="J13" s="11">
        <f>(J12/M12)*100</f>
        <v>3.277236492471213</v>
      </c>
      <c r="K13" s="11">
        <f>(K12/M12)*100</f>
        <v>0</v>
      </c>
      <c r="L13" s="12">
        <f>(L12/M12)*100</f>
        <v>0</v>
      </c>
      <c r="M13" s="13">
        <f>SUM(D13:L13)</f>
        <v>100</v>
      </c>
    </row>
    <row r="14" spans="3:13" ht="15.75" thickBot="1" x14ac:dyDescent="0.3">
      <c r="C14" s="14" t="s">
        <v>11</v>
      </c>
      <c r="D14" s="19">
        <f>(D13+E13+F13)</f>
        <v>20.814880425155003</v>
      </c>
      <c r="E14" s="20"/>
      <c r="F14" s="20"/>
      <c r="G14" s="19">
        <f>(G13+H13+I13+J13+K13+L13)</f>
        <v>79.185119574845004</v>
      </c>
      <c r="H14" s="20"/>
      <c r="I14" s="20"/>
      <c r="J14" s="20"/>
      <c r="K14" s="20"/>
      <c r="L14" s="20"/>
      <c r="M14" s="15">
        <f>D14+G14</f>
        <v>100</v>
      </c>
    </row>
  </sheetData>
  <mergeCells count="4">
    <mergeCell ref="D3:F3"/>
    <mergeCell ref="G3:L3"/>
    <mergeCell ref="D14:F14"/>
    <mergeCell ref="G14:L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549F-687E-45D2-9EED-8847ACEFCE98}">
  <dimension ref="C3:M8"/>
  <sheetViews>
    <sheetView tabSelected="1" workbookViewId="0">
      <selection activeCell="F17" sqref="F17"/>
    </sheetView>
  </sheetViews>
  <sheetFormatPr defaultRowHeight="15" x14ac:dyDescent="0.25"/>
  <sheetData>
    <row r="3" spans="3:13" ht="15.75" thickBot="1" x14ac:dyDescent="0.3"/>
    <row r="4" spans="3:13" x14ac:dyDescent="0.25">
      <c r="C4" s="6"/>
      <c r="D4" s="16" t="s">
        <v>7</v>
      </c>
      <c r="E4" s="17"/>
      <c r="F4" s="18"/>
      <c r="G4" s="16" t="s">
        <v>8</v>
      </c>
      <c r="H4" s="17"/>
      <c r="I4" s="17"/>
      <c r="J4" s="17"/>
      <c r="K4" s="17"/>
      <c r="L4" s="18"/>
      <c r="M4" s="6" t="s">
        <v>9</v>
      </c>
    </row>
    <row r="5" spans="3:13" ht="15.75" thickBot="1" x14ac:dyDescent="0.3">
      <c r="C5" s="8"/>
      <c r="D5" s="3">
        <v>1</v>
      </c>
      <c r="E5" s="4">
        <v>2</v>
      </c>
      <c r="F5" s="5">
        <v>3</v>
      </c>
      <c r="G5" s="3">
        <v>2</v>
      </c>
      <c r="H5" s="4">
        <v>3</v>
      </c>
      <c r="I5" s="4">
        <v>4</v>
      </c>
      <c r="J5" s="4">
        <v>5</v>
      </c>
      <c r="K5" s="4">
        <v>6</v>
      </c>
      <c r="L5" s="5">
        <v>7</v>
      </c>
      <c r="M5" s="8"/>
    </row>
    <row r="6" spans="3:13" x14ac:dyDescent="0.25">
      <c r="C6" s="6" t="s">
        <v>9</v>
      </c>
      <c r="D6" s="9">
        <f>'Phase 1'!D20+'Phase 2'!D12</f>
        <v>84</v>
      </c>
      <c r="E6" s="9">
        <f>'Phase 1'!E20+'Phase 2'!E12</f>
        <v>575</v>
      </c>
      <c r="F6" s="9">
        <f>'Phase 1'!F20+'Phase 2'!F12</f>
        <v>25</v>
      </c>
      <c r="G6" s="9">
        <f>'Phase 1'!G20+'Phase 2'!G12</f>
        <v>212</v>
      </c>
      <c r="H6" s="9">
        <f>'Phase 1'!H20+'Phase 2'!H12</f>
        <v>907</v>
      </c>
      <c r="I6" s="9">
        <f>'Phase 1'!I20+'Phase 2'!I12</f>
        <v>741</v>
      </c>
      <c r="J6" s="9">
        <f>'Phase 1'!J20+'Phase 2'!J12</f>
        <v>87</v>
      </c>
      <c r="K6" s="9">
        <f>'Phase 1'!K20+'Phase 2'!K12</f>
        <v>0</v>
      </c>
      <c r="L6" s="9">
        <f>'Phase 1'!L20+'Phase 2'!L12</f>
        <v>6</v>
      </c>
      <c r="M6" s="6">
        <f>SUM(D6:L6)</f>
        <v>2637</v>
      </c>
    </row>
    <row r="7" spans="3:13" ht="15.75" thickBot="1" x14ac:dyDescent="0.3">
      <c r="C7" s="8" t="s">
        <v>10</v>
      </c>
      <c r="D7" s="10">
        <f>(D6/M6)*100</f>
        <v>3.1854379977246867</v>
      </c>
      <c r="E7" s="11">
        <f>(E6/M6)*100</f>
        <v>21.805081532043992</v>
      </c>
      <c r="F7" s="12">
        <f>(F6/M6)*100</f>
        <v>0.94804702313234734</v>
      </c>
      <c r="G7" s="10">
        <f>(G6/M6)*100</f>
        <v>8.0394387561623049</v>
      </c>
      <c r="H7" s="11">
        <f>(H6/M6)*100</f>
        <v>34.395145999241564</v>
      </c>
      <c r="I7" s="11">
        <f>(I6/M6)*100</f>
        <v>28.100113765642774</v>
      </c>
      <c r="J7" s="11">
        <f>(J6/M6)*100</f>
        <v>3.2992036405005689</v>
      </c>
      <c r="K7" s="11">
        <f>(K6/M6)*100</f>
        <v>0</v>
      </c>
      <c r="L7" s="12">
        <f>(L6/M6)*100</f>
        <v>0.22753128555176336</v>
      </c>
      <c r="M7" s="13">
        <f>SUM(D7:L7)</f>
        <v>100</v>
      </c>
    </row>
    <row r="8" spans="3:13" ht="15.75" thickBot="1" x14ac:dyDescent="0.3">
      <c r="C8" s="14" t="s">
        <v>11</v>
      </c>
      <c r="D8" s="19">
        <f>(D7+E7+F7)</f>
        <v>25.938566552901026</v>
      </c>
      <c r="E8" s="20"/>
      <c r="F8" s="20"/>
      <c r="G8" s="19">
        <f>(G7+H7+I7+J7+K7+L7)</f>
        <v>74.061433447098963</v>
      </c>
      <c r="H8" s="20"/>
      <c r="I8" s="20"/>
      <c r="J8" s="20"/>
      <c r="K8" s="20"/>
      <c r="L8" s="20"/>
      <c r="M8" s="15">
        <f>D8+G8</f>
        <v>99.999999999999986</v>
      </c>
    </row>
  </sheetData>
  <mergeCells count="4">
    <mergeCell ref="D4:F4"/>
    <mergeCell ref="G4:L4"/>
    <mergeCell ref="D8:F8"/>
    <mergeCell ref="G8:L8"/>
  </mergeCells>
  <pageMargins left="0.7" right="0.7" top="0.75" bottom="0.75" header="0.3" footer="0.3"/>
</worksheet>
</file>

<file path=customXML/_rels/item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.xml>��< ? x m l   v e r s i o n = " 1 . 0 "   e n c o d i n g = " u t f - 1 6 " ? > < p r o p e r t i e s   x m l n s = " h t t p : / / w w w . i m a n a g e . c o m / w o r k / x m l s c h e m a " >  
     < d o c u m e n t i d > A C T I V E ! 1 5 4 2 9 3 5 4 9 . 1 < / d o c u m e n t i d >  
     < s e n d e r i d > S B 1 2 6 < / s e n d e r i d >  
     < s e n d e r e m a i l > S u l e h a . B a i g @ p i n s e n t m a s o n s . c o m < / s e n d e r e m a i l >  
     < l a s t m o d i f i e d > 2 0 2 5 - 0 1 - 2 2 T 1 1 : 0 1 : 3 1 . 0 0 0 0 0 0 0 + 0 0 : 0 0 < / l a s t m o d i f i e d >  
     < d a t a b a s e > A C T I V E < / d a t a b a s e >  
 < / p r o p e r t i e s > 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71DD48BE457045AE7E96BD50D93628" ma:contentTypeVersion="0" ma:contentTypeDescription="Create a new document." ma:contentTypeScope="" ma:versionID="ddbe01585f1f95f1f86c26ddfbd11f5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764bea3eb9b1a5be8fd57fac5fb45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CAF397-0632-4FEA-A42E-6F8646AAB23D}"/>
</file>

<file path=customXML/itemProps2.xml><?xml version="1.0" encoding="utf-8"?>
<ds:datastoreItem xmlns:ds="http://schemas.openxmlformats.org/officeDocument/2006/customXml" ds:itemID="{CAA81453-172F-4C76-B289-1EC305FB32A1}"/>
</file>

<file path=customXML/itemProps3.xml><?xml version="1.0" encoding="utf-8"?>
<ds:datastoreItem xmlns:ds="http://schemas.openxmlformats.org/officeDocument/2006/customXml" ds:itemID="{B99D9BA5-DE8F-4739-AADC-F4D4500F0CBE}"/>
</file>

<file path=customXML/itemProps4.xml><?xml version="1.0" encoding="utf-8"?>
<ds:datastoreItem xmlns:ds="http://schemas.openxmlformats.org/officeDocument/2006/customXml" ds:itemID="{A315ABF3-B1A2-4594-8FF3-D0CEF11F0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Phase 1</vt:lpstr>
      <vt:lpstr>Phase 2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 Arrol</dc:creator>
  <cp:lastModifiedBy>Alec Arrol</cp:lastModifiedBy>
  <cp:lastPrinted>2025-01-22T10:01:57Z</cp:lastPrinted>
  <dcterms:created xsi:type="dcterms:W3CDTF">2025-01-13T14:11:03Z</dcterms:created>
  <dcterms:modified xsi:type="dcterms:W3CDTF">2025-01-22T11:01:31Z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0x010100EF71DD48BE457045AE7E96BD50D93628</vt:lpwstr>
  </property>
</Properties>
</file>